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01" windowWidth="153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<sst xmlns="http://schemas.openxmlformats.org/spreadsheetml/2006/main" count="41" uniqueCount="37">
  <si>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Grade:</t>
  </si>
  <si>
    <t>HW #1</t>
  </si>
  <si>
    <t>Regents Credit</t>
  </si>
  <si>
    <t>Lab Hrs.</t>
  </si>
  <si>
    <t>Earth Science 2AB Student Grades</t>
  </si>
  <si>
    <t>Failing at this time</t>
  </si>
  <si>
    <t>Absent - Needs to be made up</t>
  </si>
  <si>
    <t>Absent - Does not need to be made up</t>
  </si>
  <si>
    <t>Missed Assignment - Grade of 0 given</t>
  </si>
  <si>
    <t>Student #</t>
  </si>
  <si>
    <t>O6785</t>
  </si>
  <si>
    <t>O8032</t>
  </si>
  <si>
    <t>O9220</t>
  </si>
  <si>
    <t>O9523</t>
  </si>
  <si>
    <t>O6495</t>
  </si>
  <si>
    <t>O7552</t>
  </si>
  <si>
    <t>O7218</t>
  </si>
  <si>
    <t>O6850</t>
  </si>
  <si>
    <t>O7236</t>
  </si>
  <si>
    <t>O7245</t>
  </si>
  <si>
    <t>O8025</t>
  </si>
  <si>
    <t>Notebook Check #1</t>
  </si>
  <si>
    <t>AB</t>
  </si>
  <si>
    <t>HW #2 - P&amp;A WS</t>
  </si>
  <si>
    <t>HW #3 - Density WS</t>
  </si>
  <si>
    <t>Classwork - Object Measurement Lab</t>
  </si>
  <si>
    <t>Splendid Stones Mov Notes</t>
  </si>
  <si>
    <t>Density in Layers Lab</t>
  </si>
  <si>
    <t>Quiz #1</t>
  </si>
  <si>
    <t>Gems &amp; Mins Mov WS</t>
  </si>
  <si>
    <t>Mins Classwork/HW WS</t>
  </si>
  <si>
    <t>Min Props Lab</t>
  </si>
  <si>
    <t>Candy Di. Key Lab</t>
  </si>
  <si>
    <t>Min. Treasure Hunt Lab</t>
  </si>
  <si>
    <t>Quiz #2</t>
  </si>
  <si>
    <t>Exam #1</t>
  </si>
  <si>
    <t>Igneous Intrusions 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</si>
</sst>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medium">
        <color indexed="15"/>
      </left>
      <right style="medium">
        <color indexed="15"/>
      </right>
      <top style="medium">
        <color indexed="15"/>
      </top>
      <bottom style="medium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4" fillId="0" borderId="0" xfId="0" applyFont="1" applyFill="1" applyAlignment="1">
      <alignment horizontal="left" textRotation="60"/>
    </xf>
    <xf numFmtId="0" fontId="5" fillId="0" borderId="0" xfId="0" applyFont="1" applyFill="1" applyAlignment="1">
      <alignment horizontal="left" textRotation="60"/>
    </xf>
    <xf numFmtId="0" fontId="2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8" borderId="0" xfId="0" applyFont="1" applyFill="1" applyAlignment="1">
      <alignment horizontal="left" textRotation="60"/>
    </xf>
    <xf numFmtId="16" fontId="4" fillId="8" borderId="0" xfId="0" applyNumberFormat="1" applyFont="1" applyFill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6" fillId="9" borderId="0" xfId="0" applyFont="1" applyFill="1" applyAlignment="1">
      <alignment horizontal="left" textRotation="60"/>
    </xf>
    <xf numFmtId="16" fontId="6" fillId="9" borderId="0" xfId="0" applyNumberFormat="1" applyFont="1" applyFill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workbookViewId="0" topLeftCell="A6">
      <selection activeCell="S6" sqref="S1:U16384"/>
    </sheetView>
  </sheetViews>
  <sheetFormatPr defaultColWidth="9.140625" defaultRowHeight="12.75"/>
  <cols>
    <col min="1" max="1" width="10.57421875" style="3" customWidth="1"/>
    <col min="2" max="2" width="6.421875" style="3" customWidth="1"/>
    <col min="3" max="3" width="6.8515625" style="4" customWidth="1"/>
    <col min="4" max="4" width="7.57421875" style="4" customWidth="1"/>
    <col min="5" max="5" width="7.8515625" style="4" customWidth="1"/>
    <col min="6" max="7" width="7.28125" style="4" customWidth="1"/>
    <col min="8" max="8" width="7.421875" style="4" customWidth="1"/>
    <col min="9" max="9" width="4.00390625" style="4" customWidth="1"/>
    <col min="10" max="13" width="4.28125" style="4" customWidth="1"/>
    <col min="14" max="14" width="6.00390625" style="4" customWidth="1"/>
    <col min="15" max="15" width="7.00390625" style="4" customWidth="1"/>
    <col min="16" max="16" width="7.28125" style="4" customWidth="1"/>
    <col min="17" max="17" width="4.8515625" style="4" customWidth="1"/>
    <col min="18" max="18" width="4.28125" style="4" customWidth="1"/>
    <col min="19" max="19" width="9.57421875" style="17" customWidth="1"/>
    <col min="21" max="21" width="9.140625" style="28" customWidth="1"/>
  </cols>
  <sheetData>
    <row r="1" spans="4:19" ht="12.75">
      <c r="D1" s="5" t="s">
        <v>4</v>
      </c>
      <c r="O1" s="11"/>
      <c r="P1" s="18" t="s">
        <v>2</v>
      </c>
      <c r="S1" s="13"/>
    </row>
    <row r="2" spans="4:19" ht="12.75">
      <c r="D2" s="5"/>
      <c r="O2" s="19"/>
      <c r="P2" s="18" t="s">
        <v>5</v>
      </c>
      <c r="S2" s="13"/>
    </row>
    <row r="3" spans="4:19" ht="12.75">
      <c r="D3" s="5"/>
      <c r="O3" s="20"/>
      <c r="P3" s="18" t="s">
        <v>6</v>
      </c>
      <c r="S3" s="13"/>
    </row>
    <row r="4" spans="4:19" ht="12.75">
      <c r="D4" s="5"/>
      <c r="O4" s="21"/>
      <c r="P4" s="18" t="s">
        <v>7</v>
      </c>
      <c r="S4" s="13"/>
    </row>
    <row r="5" spans="4:19" ht="12.75">
      <c r="D5" s="5"/>
      <c r="O5" s="22"/>
      <c r="P5" s="18" t="s">
        <v>8</v>
      </c>
      <c r="S5" s="13"/>
    </row>
    <row r="6" spans="1:21" s="8" customFormat="1" ht="162.75">
      <c r="A6" s="7"/>
      <c r="B6" s="23" t="s">
        <v>1</v>
      </c>
      <c r="C6" s="24" t="s">
        <v>21</v>
      </c>
      <c r="D6" s="24" t="s">
        <v>23</v>
      </c>
      <c r="E6" s="31" t="s">
        <v>25</v>
      </c>
      <c r="F6" s="24" t="s">
        <v>24</v>
      </c>
      <c r="G6" s="24" t="s">
        <v>26</v>
      </c>
      <c r="H6" s="24" t="s">
        <v>27</v>
      </c>
      <c r="I6" s="24" t="s">
        <v>28</v>
      </c>
      <c r="J6" s="24" t="s">
        <v>29</v>
      </c>
      <c r="K6" s="24" t="s">
        <v>30</v>
      </c>
      <c r="L6" s="31" t="s">
        <v>31</v>
      </c>
      <c r="M6" s="31" t="s">
        <v>32</v>
      </c>
      <c r="N6" s="31" t="s">
        <v>33</v>
      </c>
      <c r="O6" s="24" t="s">
        <v>34</v>
      </c>
      <c r="P6" s="34" t="s">
        <v>35</v>
      </c>
      <c r="Q6" s="24" t="s">
        <v>36</v>
      </c>
      <c r="R6" s="24"/>
      <c r="S6" s="14"/>
      <c r="U6" s="28"/>
    </row>
    <row r="7" spans="1:21" s="8" customFormat="1" ht="12.75">
      <c r="A7" s="6"/>
      <c r="B7" s="12">
        <v>38602</v>
      </c>
      <c r="C7" s="12">
        <v>38542</v>
      </c>
      <c r="D7" s="12">
        <v>38608</v>
      </c>
      <c r="E7" s="32">
        <v>38608</v>
      </c>
      <c r="F7" s="12">
        <v>38609</v>
      </c>
      <c r="G7" s="12">
        <v>38615</v>
      </c>
      <c r="H7" s="12">
        <v>38618</v>
      </c>
      <c r="I7" s="12">
        <v>38616</v>
      </c>
      <c r="J7" s="12">
        <v>38622</v>
      </c>
      <c r="K7" s="12">
        <v>38622</v>
      </c>
      <c r="L7" s="32">
        <v>38617</v>
      </c>
      <c r="M7" s="32">
        <v>38623</v>
      </c>
      <c r="N7" s="32">
        <v>38631</v>
      </c>
      <c r="O7" s="12">
        <v>38629</v>
      </c>
      <c r="P7" s="35">
        <v>38630</v>
      </c>
      <c r="Q7" s="12">
        <v>38637</v>
      </c>
      <c r="R7" s="7"/>
      <c r="S7" s="15" t="s">
        <v>0</v>
      </c>
      <c r="U7" s="28"/>
    </row>
    <row r="8" spans="1:21" s="8" customFormat="1" ht="12.75" customHeight="1" thickBot="1">
      <c r="A8" s="9" t="s">
        <v>9</v>
      </c>
      <c r="B8" s="10">
        <v>40</v>
      </c>
      <c r="C8" s="10">
        <v>50</v>
      </c>
      <c r="D8" s="10">
        <v>21</v>
      </c>
      <c r="E8" s="33">
        <v>50</v>
      </c>
      <c r="F8" s="10">
        <v>15</v>
      </c>
      <c r="G8" s="10">
        <v>20</v>
      </c>
      <c r="H8" s="10">
        <v>150</v>
      </c>
      <c r="I8" s="10">
        <v>30</v>
      </c>
      <c r="J8" s="10">
        <v>32</v>
      </c>
      <c r="K8" s="10">
        <v>25</v>
      </c>
      <c r="L8" s="33">
        <v>100</v>
      </c>
      <c r="M8" s="33">
        <v>50</v>
      </c>
      <c r="N8" s="33">
        <v>100</v>
      </c>
      <c r="O8" s="10">
        <v>15</v>
      </c>
      <c r="P8" s="36">
        <v>150</v>
      </c>
      <c r="Q8" s="10">
        <v>40</v>
      </c>
      <c r="R8" s="10"/>
      <c r="S8" s="16">
        <f>SUM(B8:R8)</f>
        <v>888</v>
      </c>
      <c r="U8" s="28" t="s">
        <v>3</v>
      </c>
    </row>
    <row r="9" spans="1:21" ht="13.5" hidden="1" thickTop="1">
      <c r="A9" s="3">
        <v>11355</v>
      </c>
      <c r="B9" s="3">
        <v>40</v>
      </c>
      <c r="C9" s="3">
        <v>50</v>
      </c>
      <c r="D9" s="3">
        <v>11</v>
      </c>
      <c r="E9" s="27">
        <v>50</v>
      </c>
      <c r="F9" s="3">
        <v>7</v>
      </c>
      <c r="G9" s="3">
        <v>20</v>
      </c>
      <c r="H9" s="30">
        <v>75</v>
      </c>
      <c r="I9" s="3">
        <v>6</v>
      </c>
      <c r="J9" s="3">
        <v>27</v>
      </c>
      <c r="K9" s="3">
        <v>25</v>
      </c>
      <c r="L9" s="27">
        <v>91</v>
      </c>
      <c r="M9" s="25">
        <v>0</v>
      </c>
      <c r="N9" s="3"/>
      <c r="O9" s="3">
        <v>4</v>
      </c>
      <c r="P9" s="37"/>
      <c r="Q9" s="3"/>
      <c r="R9" s="3"/>
      <c r="S9" s="14">
        <f>((SUM(B9:R9))/(S8-0))*100</f>
        <v>45.72072072072072</v>
      </c>
      <c r="U9" s="28">
        <v>3</v>
      </c>
    </row>
    <row r="10" spans="1:21" ht="13.5" thickTop="1">
      <c r="A10" s="3" t="s">
        <v>10</v>
      </c>
      <c r="B10" s="29">
        <v>0</v>
      </c>
      <c r="C10" s="29">
        <v>0</v>
      </c>
      <c r="D10" s="26"/>
      <c r="E10" s="26" t="s">
        <v>22</v>
      </c>
      <c r="F10" s="25">
        <v>0</v>
      </c>
      <c r="G10" s="26"/>
      <c r="H10" s="30">
        <v>86</v>
      </c>
      <c r="I10" s="3">
        <v>6</v>
      </c>
      <c r="J10" s="26" t="s">
        <v>22</v>
      </c>
      <c r="K10" s="25">
        <v>0</v>
      </c>
      <c r="L10" s="25">
        <v>0</v>
      </c>
      <c r="M10" s="25">
        <v>0</v>
      </c>
      <c r="N10" s="25">
        <v>0</v>
      </c>
      <c r="O10" s="29">
        <v>0</v>
      </c>
      <c r="P10" s="37">
        <v>96</v>
      </c>
      <c r="Q10" s="26"/>
      <c r="R10" s="3"/>
      <c r="S10" s="40">
        <f>((SUM(B10:R10))/(S8-163))*100</f>
        <v>25.93103448275862</v>
      </c>
      <c r="U10" s="28">
        <v>0</v>
      </c>
    </row>
    <row r="11" spans="1:21" ht="13.5" thickBot="1">
      <c r="A11" s="3" t="s">
        <v>11</v>
      </c>
      <c r="B11" s="3">
        <v>30</v>
      </c>
      <c r="C11" s="3">
        <v>50</v>
      </c>
      <c r="D11" s="3">
        <v>21</v>
      </c>
      <c r="E11" s="27">
        <v>50</v>
      </c>
      <c r="F11" s="3">
        <v>12</v>
      </c>
      <c r="G11" s="3">
        <v>20</v>
      </c>
      <c r="H11" s="27">
        <v>150</v>
      </c>
      <c r="I11" s="3">
        <v>4</v>
      </c>
      <c r="J11" s="3">
        <v>22</v>
      </c>
      <c r="K11" s="3">
        <v>25</v>
      </c>
      <c r="L11" s="27">
        <v>91</v>
      </c>
      <c r="M11" s="27">
        <v>50</v>
      </c>
      <c r="N11" s="27">
        <v>86</v>
      </c>
      <c r="O11" s="3">
        <v>5</v>
      </c>
      <c r="P11" s="37">
        <v>71</v>
      </c>
      <c r="Q11" s="3">
        <v>18</v>
      </c>
      <c r="R11" s="3"/>
      <c r="S11" s="41">
        <f>((SUM(B11:R11))/S8)*100</f>
        <v>79.3918918918919</v>
      </c>
      <c r="U11" s="28">
        <v>9</v>
      </c>
    </row>
    <row r="12" spans="1:21" s="2" customFormat="1" ht="13.5" thickBot="1">
      <c r="A12" s="3" t="s">
        <v>12</v>
      </c>
      <c r="B12" s="3">
        <v>40</v>
      </c>
      <c r="C12" s="3">
        <v>50</v>
      </c>
      <c r="D12" s="3">
        <v>15</v>
      </c>
      <c r="E12" s="27">
        <v>50</v>
      </c>
      <c r="F12" s="3">
        <v>13</v>
      </c>
      <c r="G12" s="3">
        <v>20</v>
      </c>
      <c r="H12" s="27">
        <v>150</v>
      </c>
      <c r="I12" s="3">
        <v>19</v>
      </c>
      <c r="J12" s="3">
        <v>31</v>
      </c>
      <c r="K12" s="3">
        <v>25</v>
      </c>
      <c r="L12" s="27">
        <v>96</v>
      </c>
      <c r="M12" s="27">
        <v>50</v>
      </c>
      <c r="N12" s="27">
        <v>95</v>
      </c>
      <c r="O12" s="3">
        <v>15</v>
      </c>
      <c r="P12" s="38">
        <v>88</v>
      </c>
      <c r="Q12" s="3">
        <v>32</v>
      </c>
      <c r="R12" s="3"/>
      <c r="S12" s="41">
        <f>((SUM(B12:R12))/S8)*100</f>
        <v>88.85135135135135</v>
      </c>
      <c r="U12" s="28">
        <v>9</v>
      </c>
    </row>
    <row r="13" spans="1:21" s="2" customFormat="1" ht="15.75" customHeight="1">
      <c r="A13" s="3" t="s">
        <v>13</v>
      </c>
      <c r="B13" s="3">
        <v>40</v>
      </c>
      <c r="C13" s="3">
        <v>50</v>
      </c>
      <c r="D13" s="3">
        <v>17</v>
      </c>
      <c r="E13" s="27">
        <v>50</v>
      </c>
      <c r="F13" s="3">
        <v>15</v>
      </c>
      <c r="G13" s="3">
        <v>20</v>
      </c>
      <c r="H13" s="27">
        <v>141</v>
      </c>
      <c r="I13" s="3">
        <v>28</v>
      </c>
      <c r="J13" s="3">
        <v>27</v>
      </c>
      <c r="K13" s="3">
        <v>25</v>
      </c>
      <c r="L13" s="25">
        <v>0</v>
      </c>
      <c r="M13" s="27">
        <v>50</v>
      </c>
      <c r="N13" s="27">
        <v>85</v>
      </c>
      <c r="O13" s="3">
        <v>20</v>
      </c>
      <c r="P13" s="37">
        <f>145+12</f>
        <v>157</v>
      </c>
      <c r="Q13" s="3">
        <v>38</v>
      </c>
      <c r="R13" s="3"/>
      <c r="S13" s="41">
        <f>((SUM(B13:R13))/S8)*100</f>
        <v>85.92342342342343</v>
      </c>
      <c r="U13" s="28">
        <v>7</v>
      </c>
    </row>
    <row r="14" spans="1:21" s="2" customFormat="1" ht="12.75">
      <c r="A14" s="3" t="s">
        <v>14</v>
      </c>
      <c r="B14" s="3">
        <v>40</v>
      </c>
      <c r="C14" s="3">
        <v>50</v>
      </c>
      <c r="D14" s="3">
        <v>11</v>
      </c>
      <c r="E14" s="27">
        <v>50</v>
      </c>
      <c r="F14" s="3">
        <v>5</v>
      </c>
      <c r="G14" s="3">
        <v>20</v>
      </c>
      <c r="H14" s="27">
        <v>118</v>
      </c>
      <c r="I14" s="3">
        <v>16</v>
      </c>
      <c r="J14" s="3">
        <v>14</v>
      </c>
      <c r="K14" s="25">
        <v>0</v>
      </c>
      <c r="L14" s="27">
        <v>96</v>
      </c>
      <c r="M14" s="27">
        <v>50</v>
      </c>
      <c r="N14" s="27">
        <v>85</v>
      </c>
      <c r="O14" s="3">
        <v>15</v>
      </c>
      <c r="P14" s="37">
        <v>75</v>
      </c>
      <c r="Q14" s="3">
        <v>30</v>
      </c>
      <c r="R14" s="3"/>
      <c r="S14" s="41">
        <f>((SUM(B14:R14))/(S8-0))*100</f>
        <v>76.01351351351352</v>
      </c>
      <c r="U14" s="28">
        <v>9</v>
      </c>
    </row>
    <row r="15" spans="1:21" s="2" customFormat="1" ht="12.75">
      <c r="A15" s="3" t="s">
        <v>15</v>
      </c>
      <c r="B15" s="3">
        <v>40</v>
      </c>
      <c r="C15" s="3">
        <v>50</v>
      </c>
      <c r="D15" s="3">
        <v>19</v>
      </c>
      <c r="E15" s="27">
        <v>50</v>
      </c>
      <c r="F15" s="3">
        <v>15</v>
      </c>
      <c r="G15" s="3">
        <v>20</v>
      </c>
      <c r="H15" s="27">
        <v>116</v>
      </c>
      <c r="I15" s="3">
        <v>9</v>
      </c>
      <c r="J15" s="3">
        <v>15</v>
      </c>
      <c r="K15" s="25">
        <v>25</v>
      </c>
      <c r="L15" s="27">
        <v>96</v>
      </c>
      <c r="M15" s="27">
        <v>50</v>
      </c>
      <c r="N15" s="27">
        <v>82</v>
      </c>
      <c r="O15" s="3">
        <v>12</v>
      </c>
      <c r="P15" s="37">
        <f>124+7</f>
        <v>131</v>
      </c>
      <c r="Q15" s="3">
        <v>31</v>
      </c>
      <c r="R15" s="3"/>
      <c r="S15" s="41">
        <f>((SUM(B15:R15))/S8)*100</f>
        <v>85.6981981981982</v>
      </c>
      <c r="U15" s="28">
        <v>9</v>
      </c>
    </row>
    <row r="16" spans="1:21" s="2" customFormat="1" ht="12.75">
      <c r="A16" s="3">
        <v>10490</v>
      </c>
      <c r="B16" s="3">
        <v>40</v>
      </c>
      <c r="C16" s="3">
        <v>50</v>
      </c>
      <c r="D16" s="3">
        <v>13</v>
      </c>
      <c r="E16" s="27">
        <v>50</v>
      </c>
      <c r="F16" s="3">
        <v>15</v>
      </c>
      <c r="G16" s="3">
        <v>20</v>
      </c>
      <c r="H16" s="27">
        <v>150</v>
      </c>
      <c r="I16" s="3">
        <v>23</v>
      </c>
      <c r="J16" s="3">
        <v>29</v>
      </c>
      <c r="K16" s="3">
        <v>25</v>
      </c>
      <c r="L16" s="27">
        <v>93</v>
      </c>
      <c r="M16" s="27">
        <v>50</v>
      </c>
      <c r="N16" s="27">
        <v>95</v>
      </c>
      <c r="O16" s="3">
        <v>15</v>
      </c>
      <c r="P16" s="37">
        <f>107+25</f>
        <v>132</v>
      </c>
      <c r="Q16" s="3">
        <v>32</v>
      </c>
      <c r="R16" s="3"/>
      <c r="S16" s="41">
        <f>((SUM(B16:R16))/S8)*100</f>
        <v>93.69369369369369</v>
      </c>
      <c r="U16" s="28">
        <v>9</v>
      </c>
    </row>
    <row r="17" spans="1:21" s="2" customFormat="1" ht="12.75">
      <c r="A17" s="3" t="s">
        <v>16</v>
      </c>
      <c r="B17" s="3">
        <v>40</v>
      </c>
      <c r="C17" s="3">
        <v>50</v>
      </c>
      <c r="D17" s="26"/>
      <c r="E17" s="27">
        <v>50</v>
      </c>
      <c r="F17" s="29">
        <v>0</v>
      </c>
      <c r="G17" s="3">
        <v>20</v>
      </c>
      <c r="H17" s="27">
        <v>126</v>
      </c>
      <c r="I17" s="3">
        <v>12</v>
      </c>
      <c r="J17" s="3">
        <v>28</v>
      </c>
      <c r="K17" s="3">
        <v>25</v>
      </c>
      <c r="L17" s="27">
        <v>96</v>
      </c>
      <c r="M17" s="27">
        <v>50</v>
      </c>
      <c r="N17" s="27">
        <v>83</v>
      </c>
      <c r="O17" s="3">
        <v>15</v>
      </c>
      <c r="P17" s="37">
        <v>98</v>
      </c>
      <c r="Q17" s="3">
        <v>38</v>
      </c>
      <c r="R17" s="3"/>
      <c r="S17" s="41">
        <f>((SUM(B17:R17))/(S8-21))*100</f>
        <v>84.31372549019608</v>
      </c>
      <c r="U17" s="28">
        <v>9</v>
      </c>
    </row>
    <row r="18" spans="1:21" s="2" customFormat="1" ht="12.75">
      <c r="A18" s="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39"/>
      <c r="Q18" s="3">
        <v>11</v>
      </c>
      <c r="R18" s="3"/>
      <c r="S18" s="40">
        <f>((SUM(B18:R18))/(S8-848))*100</f>
        <v>27.500000000000004</v>
      </c>
      <c r="U18" s="28"/>
    </row>
    <row r="19" spans="1:25" s="1" customFormat="1" ht="12" customHeight="1">
      <c r="A19" s="3" t="s">
        <v>17</v>
      </c>
      <c r="B19" s="3">
        <v>30</v>
      </c>
      <c r="C19" s="3">
        <v>50</v>
      </c>
      <c r="D19" s="3">
        <v>17</v>
      </c>
      <c r="E19" s="27">
        <v>50</v>
      </c>
      <c r="F19" s="29">
        <v>0</v>
      </c>
      <c r="G19" s="3">
        <v>20</v>
      </c>
      <c r="H19" s="27">
        <v>119</v>
      </c>
      <c r="I19" s="3">
        <v>11</v>
      </c>
      <c r="J19" s="3">
        <v>27</v>
      </c>
      <c r="K19" s="25">
        <v>25</v>
      </c>
      <c r="L19" s="27">
        <v>86</v>
      </c>
      <c r="M19" s="27">
        <v>50</v>
      </c>
      <c r="N19" s="27">
        <v>67</v>
      </c>
      <c r="O19" s="3">
        <v>15</v>
      </c>
      <c r="P19" s="37">
        <f>71+5</f>
        <v>76</v>
      </c>
      <c r="Q19" s="3">
        <v>21</v>
      </c>
      <c r="R19" s="3"/>
      <c r="S19" s="41">
        <f>((SUM(B19:R19))/(S8-0))*100</f>
        <v>74.77477477477478</v>
      </c>
      <c r="T19" s="2"/>
      <c r="U19" s="28">
        <v>9</v>
      </c>
      <c r="V19" s="2"/>
      <c r="W19" s="2"/>
      <c r="X19" s="2"/>
      <c r="Y19" s="2"/>
    </row>
    <row r="20" spans="1:25" s="1" customFormat="1" ht="12.75" hidden="1">
      <c r="A20" s="3">
        <v>11478</v>
      </c>
      <c r="B20" s="25">
        <v>40</v>
      </c>
      <c r="C20" s="3">
        <v>50</v>
      </c>
      <c r="D20" s="26"/>
      <c r="E20" s="26" t="s">
        <v>22</v>
      </c>
      <c r="F20" s="3">
        <v>2</v>
      </c>
      <c r="G20" s="3">
        <v>20</v>
      </c>
      <c r="H20" s="27">
        <v>106</v>
      </c>
      <c r="I20" s="3">
        <v>2</v>
      </c>
      <c r="J20" s="3">
        <v>3</v>
      </c>
      <c r="K20" s="25">
        <v>0</v>
      </c>
      <c r="L20" s="27">
        <v>77</v>
      </c>
      <c r="M20" s="27">
        <v>50</v>
      </c>
      <c r="N20" s="27"/>
      <c r="O20" s="3"/>
      <c r="P20" s="37"/>
      <c r="Q20" s="3"/>
      <c r="R20" s="3"/>
      <c r="S20" s="41">
        <f>((SUM(B20:R20))/(S8-71))*100</f>
        <v>42.83965728274174</v>
      </c>
      <c r="T20" s="2"/>
      <c r="U20" s="28">
        <v>7</v>
      </c>
      <c r="V20" s="2"/>
      <c r="W20" s="2"/>
      <c r="X20" s="2"/>
      <c r="Y20" s="2"/>
    </row>
    <row r="21" spans="1:25" ht="12.75">
      <c r="A21" s="3" t="s">
        <v>18</v>
      </c>
      <c r="B21" s="3">
        <v>40</v>
      </c>
      <c r="C21" s="3">
        <v>50</v>
      </c>
      <c r="D21" s="3">
        <v>18</v>
      </c>
      <c r="E21" s="27">
        <v>35</v>
      </c>
      <c r="F21" s="3">
        <v>6</v>
      </c>
      <c r="G21" s="3">
        <v>20</v>
      </c>
      <c r="H21" s="27">
        <v>150</v>
      </c>
      <c r="I21" s="3">
        <v>16</v>
      </c>
      <c r="J21" s="3">
        <v>31</v>
      </c>
      <c r="K21" s="3">
        <v>25</v>
      </c>
      <c r="L21" s="27">
        <v>91</v>
      </c>
      <c r="M21" s="27">
        <v>50</v>
      </c>
      <c r="N21" s="27">
        <v>80</v>
      </c>
      <c r="O21" s="3">
        <v>20</v>
      </c>
      <c r="P21" s="37">
        <f>104+35</f>
        <v>139</v>
      </c>
      <c r="Q21" s="3">
        <v>38</v>
      </c>
      <c r="R21" s="3"/>
      <c r="S21" s="41">
        <f>((SUM(B21:R21))/(S8-0))*100</f>
        <v>91.1036036036036</v>
      </c>
      <c r="T21" s="2"/>
      <c r="U21" s="28">
        <v>9</v>
      </c>
      <c r="V21" s="2"/>
      <c r="W21" s="2"/>
      <c r="X21" s="2"/>
      <c r="Y21" s="2"/>
    </row>
    <row r="22" spans="1:21" s="2" customFormat="1" ht="12.75">
      <c r="A22" s="3" t="s">
        <v>19</v>
      </c>
      <c r="B22" s="3">
        <v>40</v>
      </c>
      <c r="C22" s="3">
        <v>50</v>
      </c>
      <c r="D22" s="3">
        <v>10</v>
      </c>
      <c r="E22" s="27">
        <v>35</v>
      </c>
      <c r="F22" s="29">
        <v>0</v>
      </c>
      <c r="G22" s="3">
        <v>20</v>
      </c>
      <c r="H22" s="27">
        <v>141</v>
      </c>
      <c r="I22" s="3">
        <v>8</v>
      </c>
      <c r="J22" s="26" t="s">
        <v>22</v>
      </c>
      <c r="K22" s="25">
        <v>0</v>
      </c>
      <c r="L22" s="27">
        <v>96</v>
      </c>
      <c r="M22" s="27">
        <v>50</v>
      </c>
      <c r="N22" s="27">
        <v>78</v>
      </c>
      <c r="O22" s="3">
        <v>5</v>
      </c>
      <c r="P22" s="37">
        <f>99+19</f>
        <v>118</v>
      </c>
      <c r="Q22" s="3">
        <v>29</v>
      </c>
      <c r="R22" s="3"/>
      <c r="S22" s="41">
        <f>((SUM(B22:R22))/(S8-32))*100</f>
        <v>79.43925233644859</v>
      </c>
      <c r="U22" s="28">
        <v>9</v>
      </c>
    </row>
    <row r="23" spans="1:25" s="1" customFormat="1" ht="12.75">
      <c r="A23" s="3">
        <v>11166</v>
      </c>
      <c r="B23" s="3">
        <v>40</v>
      </c>
      <c r="C23" s="3">
        <v>50</v>
      </c>
      <c r="D23" s="3">
        <v>12</v>
      </c>
      <c r="E23" s="27">
        <v>35</v>
      </c>
      <c r="F23" s="3">
        <v>12</v>
      </c>
      <c r="G23" s="3">
        <v>20</v>
      </c>
      <c r="H23" s="27">
        <v>109</v>
      </c>
      <c r="I23" s="3">
        <v>19</v>
      </c>
      <c r="J23" s="26" t="s">
        <v>22</v>
      </c>
      <c r="K23" s="25">
        <v>0</v>
      </c>
      <c r="L23" s="25">
        <v>0</v>
      </c>
      <c r="M23" s="27">
        <v>50</v>
      </c>
      <c r="N23" s="27">
        <v>81</v>
      </c>
      <c r="O23" s="3">
        <v>15</v>
      </c>
      <c r="P23" s="37">
        <v>111</v>
      </c>
      <c r="Q23" s="3">
        <v>31</v>
      </c>
      <c r="R23" s="3"/>
      <c r="S23" s="41">
        <f>((SUM(B23:R23))/(S8-32))*100</f>
        <v>68.3411214953271</v>
      </c>
      <c r="T23" s="2"/>
      <c r="U23" s="28">
        <v>7</v>
      </c>
      <c r="V23" s="2"/>
      <c r="W23" s="2"/>
      <c r="X23" s="2"/>
      <c r="Y23" s="2"/>
    </row>
    <row r="24" spans="1:25" ht="12.75">
      <c r="A24" s="3">
        <v>11030</v>
      </c>
      <c r="B24" s="3">
        <v>40</v>
      </c>
      <c r="C24" s="3">
        <v>50</v>
      </c>
      <c r="D24" s="3">
        <v>12</v>
      </c>
      <c r="E24" s="27">
        <v>35</v>
      </c>
      <c r="F24" s="3">
        <v>15</v>
      </c>
      <c r="G24" s="3">
        <v>20</v>
      </c>
      <c r="H24" s="27">
        <v>150</v>
      </c>
      <c r="I24" s="3">
        <v>24</v>
      </c>
      <c r="J24" s="3">
        <v>27</v>
      </c>
      <c r="K24" s="3">
        <v>25</v>
      </c>
      <c r="L24" s="27">
        <v>91</v>
      </c>
      <c r="M24" s="27">
        <v>50</v>
      </c>
      <c r="N24" s="27">
        <v>88</v>
      </c>
      <c r="O24" s="3">
        <v>20</v>
      </c>
      <c r="P24" s="37">
        <f>113+25</f>
        <v>138</v>
      </c>
      <c r="Q24" s="3">
        <v>40</v>
      </c>
      <c r="R24" s="3"/>
      <c r="S24" s="41">
        <f>((SUM(B24:R24))/(S8-0))*100</f>
        <v>92.9054054054054</v>
      </c>
      <c r="T24" s="2"/>
      <c r="U24" s="28">
        <v>9</v>
      </c>
      <c r="V24" s="2"/>
      <c r="W24" s="2"/>
      <c r="X24" s="2"/>
      <c r="Y24" s="2"/>
    </row>
    <row r="25" spans="1:25" ht="12.75">
      <c r="A25" s="3" t="s">
        <v>20</v>
      </c>
      <c r="B25" s="3">
        <v>40</v>
      </c>
      <c r="C25" s="3">
        <v>50</v>
      </c>
      <c r="D25" s="3">
        <v>19</v>
      </c>
      <c r="E25" s="27">
        <v>50</v>
      </c>
      <c r="F25" s="3">
        <v>15</v>
      </c>
      <c r="G25" s="3">
        <v>20</v>
      </c>
      <c r="H25" s="27">
        <v>141</v>
      </c>
      <c r="I25" s="3">
        <v>26</v>
      </c>
      <c r="J25" s="3">
        <v>27</v>
      </c>
      <c r="K25" s="25">
        <v>25</v>
      </c>
      <c r="L25" s="27">
        <v>91</v>
      </c>
      <c r="M25" s="27">
        <v>50</v>
      </c>
      <c r="N25" s="27">
        <v>69</v>
      </c>
      <c r="O25" s="29">
        <v>0</v>
      </c>
      <c r="P25" s="37">
        <v>121</v>
      </c>
      <c r="Q25" s="3">
        <v>21</v>
      </c>
      <c r="R25" s="3"/>
      <c r="S25" s="41">
        <f>((SUM(B25:R25))/(S8-0))*100</f>
        <v>86.14864864864865</v>
      </c>
      <c r="T25" s="2"/>
      <c r="U25" s="28">
        <v>9</v>
      </c>
      <c r="V25" s="2"/>
      <c r="W25" s="2"/>
      <c r="X25" s="2"/>
      <c r="Y25" s="2"/>
    </row>
    <row r="26" spans="3:19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4"/>
    </row>
    <row r="27" spans="3:19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4"/>
    </row>
    <row r="28" spans="3:19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4"/>
    </row>
    <row r="29" spans="3:19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4"/>
    </row>
    <row r="30" spans="3:19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4"/>
    </row>
    <row r="31" spans="3:19" ht="2.25" customHeight="1" hidden="1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4"/>
    </row>
    <row r="32" spans="3:19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4"/>
    </row>
    <row r="33" spans="3:19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4"/>
    </row>
    <row r="34" spans="3:19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4"/>
    </row>
    <row r="35" ht="12.75">
      <c r="S35" s="14"/>
    </row>
    <row r="36" ht="12.75">
      <c r="S36" s="14"/>
    </row>
    <row r="37" ht="12.75">
      <c r="S37" s="1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cp:lastPrinted>2003-03-17T11:57:15Z</cp:lastPrinted>
  <dcterms:created xsi:type="dcterms:W3CDTF">2003-02-28T14:59:08Z</dcterms:created>
  <dcterms:modified xsi:type="dcterms:W3CDTF">2005-10-18T13:42:15Z</dcterms:modified>
  <cp:category/>
  <cp:version/>
  <cp:contentType/>
  <cp:contentStatus/>
</cp:coreProperties>
</file>